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ustees\2026 Meetings\Feb 13\Development\"/>
    </mc:Choice>
  </mc:AlternateContent>
  <xr:revisionPtr revIDLastSave="0" documentId="8_{4BB85B14-EAD6-422E-9B83-AB182149A06F}" xr6:coauthVersionLast="47" xr6:coauthVersionMax="47" xr10:uidLastSave="{00000000-0000-0000-0000-000000000000}"/>
  <bookViews>
    <workbookView xWindow="28680" yWindow="1680" windowWidth="29040" windowHeight="15720" xr2:uid="{BC17CBBD-3875-488E-BF33-BEF6D27F20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B33" i="1" s="1"/>
  <c r="D24" i="1"/>
  <c r="B20" i="1" s="1"/>
  <c r="B22" i="1" s="1"/>
  <c r="B28" i="1" s="1"/>
  <c r="B29" i="1" s="1"/>
  <c r="E13" i="1"/>
  <c r="D13" i="1"/>
  <c r="C13" i="1"/>
  <c r="B13" i="1"/>
  <c r="D10" i="1"/>
  <c r="D9" i="1"/>
  <c r="J8" i="1"/>
  <c r="D8" i="1"/>
  <c r="F8" i="1" s="1"/>
  <c r="F7" i="1"/>
  <c r="F6" i="1"/>
  <c r="F13" i="1" s="1"/>
</calcChain>
</file>

<file path=xl/sharedStrings.xml><?xml version="1.0" encoding="utf-8"?>
<sst xmlns="http://schemas.openxmlformats.org/spreadsheetml/2006/main" count="48" uniqueCount="46">
  <si>
    <t>Hoover Presidential Library and Museum Campital Campaign Update as of 1/22/26</t>
  </si>
  <si>
    <t>Potential Overages on Radar</t>
  </si>
  <si>
    <t>EXPENSES</t>
  </si>
  <si>
    <t>State Sales Tax</t>
  </si>
  <si>
    <t>Original Contracts</t>
  </si>
  <si>
    <t>Overages</t>
  </si>
  <si>
    <t>Actual Costs</t>
  </si>
  <si>
    <t>Spent</t>
  </si>
  <si>
    <t>Owed</t>
  </si>
  <si>
    <t>LOC Interest</t>
  </si>
  <si>
    <t>Shive Hattery (Architect)</t>
  </si>
  <si>
    <t>Change Orders</t>
  </si>
  <si>
    <t>McComas Lacina (Construction)</t>
  </si>
  <si>
    <t>Grand- Reopending</t>
  </si>
  <si>
    <t>BRC Imagination Arts</t>
  </si>
  <si>
    <t>Total</t>
  </si>
  <si>
    <t>Misc Campaign Expenses</t>
  </si>
  <si>
    <t>Line of Credit Interest</t>
  </si>
  <si>
    <t>Line of Credit Loan</t>
  </si>
  <si>
    <t>NARA Endowment</t>
  </si>
  <si>
    <t>INCOME SOURCES</t>
  </si>
  <si>
    <t>*Pledges</t>
  </si>
  <si>
    <t>Amount</t>
  </si>
  <si>
    <t xml:space="preserve">Destination Iowa </t>
  </si>
  <si>
    <t>MidWestOne Bank Balance</t>
  </si>
  <si>
    <t>Washington County Riverboat Foundation(Due: 6/26)</t>
  </si>
  <si>
    <r>
      <t xml:space="preserve">Outstanding </t>
    </r>
    <r>
      <rPr>
        <i/>
        <sz val="14"/>
        <color theme="1"/>
        <rFont val="Aptos Narrow"/>
        <family val="2"/>
        <scheme val="minor"/>
      </rPr>
      <t>Pledges</t>
    </r>
    <r>
      <rPr>
        <sz val="14"/>
        <color theme="1"/>
        <rFont val="Aptos Narrow"/>
        <family val="2"/>
        <scheme val="minor"/>
      </rPr>
      <t>*</t>
    </r>
  </si>
  <si>
    <t>Blue and Whites (Not a Pledge)</t>
  </si>
  <si>
    <t>Expected Interest Earnings</t>
  </si>
  <si>
    <t>CAT Grant (Community Attraction and Tourism)</t>
  </si>
  <si>
    <t>Outstanding TVME Money in Fidelity Account (Not a Pledge)</t>
  </si>
  <si>
    <t>Individual Donors(Steve Howes 100K,Z Bohannon 3K, Emily Schmitt 10K, Jennifer Crall 2,250K</t>
  </si>
  <si>
    <t>CAMPAIGN UPDATE</t>
  </si>
  <si>
    <t>Expenses</t>
  </si>
  <si>
    <t>Income</t>
  </si>
  <si>
    <t>Total Left to Raise</t>
  </si>
  <si>
    <t>*Outstanding Asks</t>
  </si>
  <si>
    <t>OTHER POTENTIAL INCOME SOURCES</t>
  </si>
  <si>
    <t>Buresh</t>
  </si>
  <si>
    <t>Outstanding Asks*</t>
  </si>
  <si>
    <t>CRST</t>
  </si>
  <si>
    <t>Line of Credit</t>
  </si>
  <si>
    <t>TJ Johnsrud</t>
  </si>
  <si>
    <t>Charlie Rhode</t>
  </si>
  <si>
    <t>Tom Veale</t>
  </si>
  <si>
    <t>OJ Tomson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</si>
</sst>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trike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0" xfId="0" applyFont="1"/>
    <xf numFmtId="44" fontId="0" fillId="0" borderId="8" xfId="1" applyFont="1" applyBorder="1"/>
    <xf numFmtId="0" fontId="4" fillId="0" borderId="7" xfId="0" applyFont="1" applyBorder="1"/>
    <xf numFmtId="44" fontId="4" fillId="0" borderId="9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0" fontId="5" fillId="0" borderId="11" xfId="0" applyFont="1" applyBorder="1"/>
    <xf numFmtId="44" fontId="5" fillId="0" borderId="12" xfId="1" applyFont="1" applyBorder="1" applyAlignment="1">
      <alignment horizontal="right"/>
    </xf>
    <xf numFmtId="44" fontId="5" fillId="0" borderId="12" xfId="1" applyFont="1" applyBorder="1"/>
    <xf numFmtId="44" fontId="5" fillId="0" borderId="13" xfId="1" applyFont="1" applyBorder="1"/>
    <xf numFmtId="0" fontId="0" fillId="0" borderId="14" xfId="0" applyBorder="1" applyAlignment="1">
      <alignment horizontal="left"/>
    </xf>
    <xf numFmtId="0" fontId="0" fillId="0" borderId="15" xfId="0" applyBorder="1"/>
    <xf numFmtId="44" fontId="0" fillId="0" borderId="16" xfId="1" applyFont="1" applyBorder="1"/>
    <xf numFmtId="0" fontId="5" fillId="0" borderId="17" xfId="0" applyFont="1" applyBorder="1"/>
    <xf numFmtId="44" fontId="5" fillId="0" borderId="18" xfId="1" applyFont="1" applyBorder="1" applyAlignment="1">
      <alignment horizontal="right"/>
    </xf>
    <xf numFmtId="44" fontId="5" fillId="0" borderId="18" xfId="1" applyFont="1" applyBorder="1"/>
    <xf numFmtId="44" fontId="5" fillId="0" borderId="19" xfId="1" applyFont="1" applyBorder="1"/>
    <xf numFmtId="0" fontId="4" fillId="0" borderId="20" xfId="0" applyFont="1" applyBorder="1"/>
    <xf numFmtId="44" fontId="4" fillId="0" borderId="21" xfId="1" applyFont="1" applyBorder="1" applyAlignment="1">
      <alignment horizontal="right"/>
    </xf>
    <xf numFmtId="44" fontId="4" fillId="3" borderId="21" xfId="1" applyFont="1" applyFill="1" applyBorder="1" applyAlignment="1">
      <alignment horizontal="right"/>
    </xf>
    <xf numFmtId="0" fontId="4" fillId="0" borderId="0" xfId="0" applyFont="1"/>
    <xf numFmtId="44" fontId="4" fillId="0" borderId="0" xfId="1" applyFont="1" applyBorder="1" applyAlignment="1">
      <alignment horizontal="right"/>
    </xf>
    <xf numFmtId="44" fontId="4" fillId="0" borderId="0" xfId="1" applyFont="1" applyBorder="1"/>
    <xf numFmtId="0" fontId="6" fillId="0" borderId="0" xfId="0" applyFont="1"/>
    <xf numFmtId="44" fontId="6" fillId="0" borderId="0" xfId="1" applyFont="1" applyBorder="1" applyAlignment="1">
      <alignment horizontal="right"/>
    </xf>
    <xf numFmtId="44" fontId="6" fillId="0" borderId="0" xfId="1" applyFont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44" fontId="7" fillId="0" borderId="22" xfId="1" applyFont="1" applyBorder="1" applyAlignment="1"/>
    <xf numFmtId="44" fontId="7" fillId="0" borderId="23" xfId="1" applyFont="1" applyBorder="1" applyAlignment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4" fillId="0" borderId="11" xfId="0" applyFont="1" applyBorder="1"/>
    <xf numFmtId="44" fontId="4" fillId="0" borderId="13" xfId="1" applyFont="1" applyBorder="1" applyAlignment="1">
      <alignment horizontal="right"/>
    </xf>
    <xf numFmtId="44" fontId="4" fillId="5" borderId="0" xfId="1" applyFont="1" applyFill="1" applyBorder="1" applyAlignment="1">
      <alignment horizontal="right"/>
    </xf>
    <xf numFmtId="44" fontId="5" fillId="0" borderId="25" xfId="1" applyFont="1" applyBorder="1" applyAlignment="1"/>
    <xf numFmtId="44" fontId="5" fillId="0" borderId="0" xfId="1" applyFont="1" applyBorder="1" applyAlignment="1"/>
    <xf numFmtId="0" fontId="0" fillId="0" borderId="26" xfId="0" applyBorder="1"/>
    <xf numFmtId="44" fontId="5" fillId="0" borderId="13" xfId="1" applyFont="1" applyBorder="1" applyAlignment="1">
      <alignment horizontal="right"/>
    </xf>
    <xf numFmtId="44" fontId="5" fillId="5" borderId="0" xfId="1" applyFont="1" applyFill="1" applyBorder="1" applyAlignment="1">
      <alignment horizontal="right"/>
    </xf>
    <xf numFmtId="44" fontId="7" fillId="0" borderId="13" xfId="1" applyFont="1" applyBorder="1" applyAlignment="1">
      <alignment horizontal="right"/>
    </xf>
    <xf numFmtId="44" fontId="7" fillId="5" borderId="0" xfId="1" applyFont="1" applyFill="1" applyBorder="1" applyAlignment="1">
      <alignment horizontal="right"/>
    </xf>
    <xf numFmtId="44" fontId="5" fillId="0" borderId="25" xfId="1" applyFont="1" applyBorder="1"/>
    <xf numFmtId="44" fontId="5" fillId="0" borderId="0" xfId="1" applyFont="1" applyFill="1" applyBorder="1" applyAlignment="1"/>
    <xf numFmtId="44" fontId="4" fillId="6" borderId="27" xfId="1" applyFont="1" applyFill="1" applyBorder="1" applyAlignment="1">
      <alignment horizontal="right"/>
    </xf>
    <xf numFmtId="44" fontId="5" fillId="0" borderId="28" xfId="1" applyFont="1" applyBorder="1" applyAlignment="1"/>
    <xf numFmtId="44" fontId="5" fillId="0" borderId="29" xfId="1" applyFont="1" applyBorder="1" applyAlignment="1"/>
    <xf numFmtId="0" fontId="0" fillId="0" borderId="29" xfId="0" applyBorder="1"/>
    <xf numFmtId="0" fontId="0" fillId="0" borderId="29" xfId="0" applyBorder="1" applyAlignment="1">
      <alignment horizontal="left"/>
    </xf>
    <xf numFmtId="0" fontId="0" fillId="0" borderId="30" xfId="0" applyBorder="1"/>
    <xf numFmtId="44" fontId="4" fillId="0" borderId="28" xfId="1" applyFont="1" applyBorder="1"/>
    <xf numFmtId="0" fontId="5" fillId="0" borderId="29" xfId="0" applyFont="1" applyBorder="1"/>
    <xf numFmtId="0" fontId="0" fillId="0" borderId="31" xfId="0" applyBorder="1"/>
    <xf numFmtId="0" fontId="0" fillId="0" borderId="31" xfId="0" applyBorder="1" applyAlignment="1">
      <alignment horizontal="left"/>
    </xf>
    <xf numFmtId="0" fontId="0" fillId="0" borderId="32" xfId="0" applyBorder="1"/>
    <xf numFmtId="44" fontId="0" fillId="5" borderId="0" xfId="1" applyFont="1" applyFill="1"/>
    <xf numFmtId="0" fontId="5" fillId="0" borderId="0" xfId="0" applyFont="1"/>
    <xf numFmtId="0" fontId="4" fillId="7" borderId="33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center"/>
    </xf>
    <xf numFmtId="44" fontId="5" fillId="3" borderId="13" xfId="1" applyFont="1" applyFill="1" applyBorder="1"/>
    <xf numFmtId="44" fontId="5" fillId="5" borderId="0" xfId="1" applyFont="1" applyFill="1" applyBorder="1"/>
    <xf numFmtId="0" fontId="5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44" fontId="5" fillId="6" borderId="13" xfId="1" applyFont="1" applyFill="1" applyBorder="1" applyAlignment="1">
      <alignment horizontal="right"/>
    </xf>
    <xf numFmtId="0" fontId="5" fillId="0" borderId="20" xfId="0" applyFont="1" applyBorder="1"/>
    <xf numFmtId="44" fontId="4" fillId="8" borderId="27" xfId="1" applyFont="1" applyFill="1" applyBorder="1" applyAlignment="1">
      <alignment horizontal="right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0" borderId="11" xfId="0" applyFont="1" applyBorder="1"/>
    <xf numFmtId="44" fontId="7" fillId="0" borderId="0" xfId="1" applyFont="1" applyBorder="1" applyAlignment="1">
      <alignment horizontal="right"/>
    </xf>
    <xf numFmtId="0" fontId="8" fillId="0" borderId="0" xfId="0" applyFont="1"/>
    <xf numFmtId="44" fontId="5" fillId="0" borderId="27" xfId="1" applyFont="1" applyBorder="1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/>
    <xf numFmtId="44" fontId="4" fillId="0" borderId="35" xfId="1" applyFont="1" applyBorder="1"/>
    <xf numFmtId="44" fontId="5" fillId="0" borderId="0" xfId="1" applyFont="1" applyAlignment="1">
      <alignment horizontal="right"/>
    </xf>
    <xf numFmtId="44" fontId="5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left"/>
    </xf>
    <xf numFmtId="14" fontId="5" fillId="0" borderId="0" xfId="1" applyNumberFormat="1" applyFont="1" applyBorder="1" applyAlignment="1">
      <alignment horizontal="left"/>
    </xf>
    <xf numFmtId="14" fontId="0" fillId="0" borderId="0" xfId="1" applyNumberFormat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44" fontId="5" fillId="0" borderId="0" xfId="1" applyFont="1"/>
    <xf numFmtId="44" fontId="10" fillId="0" borderId="0" xfId="1" applyFont="1"/>
    <xf numFmtId="0" fontId="10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19</xdr:row>
      <xdr:rowOff>114300</xdr:rowOff>
    </xdr:from>
    <xdr:to>
      <xdr:col>2</xdr:col>
      <xdr:colOff>1200150</xdr:colOff>
      <xdr:row>19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A4171E6-A9F4-4615-9AEC-45B4513028CF}"/>
            </a:ext>
          </a:extLst>
        </xdr:cNvPr>
        <xdr:cNvCxnSpPr/>
      </xdr:nvCxnSpPr>
      <xdr:spPr>
        <a:xfrm>
          <a:off x="4198620" y="4610100"/>
          <a:ext cx="105537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32</xdr:row>
      <xdr:rowOff>104775</xdr:rowOff>
    </xdr:from>
    <xdr:to>
      <xdr:col>4</xdr:col>
      <xdr:colOff>1085850</xdr:colOff>
      <xdr:row>32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F37B279-36B1-48BF-B6E5-3C85B42C4399}"/>
            </a:ext>
          </a:extLst>
        </xdr:cNvPr>
        <xdr:cNvCxnSpPr/>
      </xdr:nvCxnSpPr>
      <xdr:spPr>
        <a:xfrm>
          <a:off x="7200900" y="7608570"/>
          <a:ext cx="967740" cy="1143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712470</xdr:colOff>
      <xdr:row>39</xdr:row>
      <xdr:rowOff>87630</xdr:rowOff>
    </xdr:from>
    <xdr:to>
      <xdr:col>3</xdr:col>
      <xdr:colOff>1143000</xdr:colOff>
      <xdr:row>44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773EEE-3579-4100-A07A-650ED6C3527B}"/>
            </a:ext>
          </a:extLst>
        </xdr:cNvPr>
        <xdr:cNvSpPr txBox="1"/>
      </xdr:nvSpPr>
      <xdr:spPr>
        <a:xfrm>
          <a:off x="3253740" y="9206865"/>
          <a:ext cx="3461385" cy="10896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MUSEUM TIMELINE</a:t>
          </a:r>
          <a:r>
            <a:rPr lang="en-US" sz="1200" u="sng"/>
            <a:t> </a:t>
          </a:r>
          <a:endParaRPr lang="en-US" sz="1200" b="1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Closure</a:t>
          </a:r>
          <a:r>
            <a:rPr lang="en-US" sz="1300"/>
            <a:t>                                                        </a:t>
          </a:r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1/20/2025</a:t>
          </a:r>
          <a:r>
            <a:rPr lang="en-US" sz="1300"/>
            <a:t> </a:t>
          </a:r>
        </a:p>
        <a:p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MLC Construction Complete</a:t>
          </a:r>
          <a:r>
            <a:rPr lang="en-US" sz="1300"/>
            <a:t>            </a:t>
          </a:r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1/31/2026</a:t>
          </a:r>
          <a:r>
            <a:rPr lang="en-US" sz="1300"/>
            <a:t> </a:t>
          </a:r>
        </a:p>
        <a:p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BRC Installation Begins</a:t>
          </a:r>
          <a:r>
            <a:rPr lang="en-US" sz="1300"/>
            <a:t>                       </a:t>
          </a:r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2/1/2026</a:t>
          </a:r>
          <a:r>
            <a:rPr lang="en-US" sz="1300"/>
            <a:t> </a:t>
          </a:r>
        </a:p>
        <a:p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Museum Reopen</a:t>
          </a:r>
          <a:r>
            <a:rPr lang="en-US" sz="1300"/>
            <a:t> </a:t>
          </a:r>
          <a:r>
            <a:rPr lang="en-US" sz="1300" b="0" i="0" u="none" strike="noStrike">
              <a:solidFill>
                <a:srgbClr val="000000"/>
              </a:solidFill>
              <a:effectLst/>
              <a:latin typeface="Aptos Narrow" panose="020B0004020202020204" pitchFamily="34" charset="0"/>
            </a:rPr>
            <a:t>                                   Summer 2026 </a:t>
          </a:r>
          <a:r>
            <a:rPr lang="en-US" sz="1300"/>
            <a:t> </a:t>
          </a:r>
        </a:p>
      </xdr:txBody>
    </xdr:sp>
    <xdr:clientData/>
  </xdr:twoCellAnchor>
  <xdr:twoCellAnchor editAs="oneCell">
    <xdr:from>
      <xdr:col>0</xdr:col>
      <xdr:colOff>981076</xdr:colOff>
      <xdr:row>46</xdr:row>
      <xdr:rowOff>57149</xdr:rowOff>
    </xdr:from>
    <xdr:to>
      <xdr:col>5</xdr:col>
      <xdr:colOff>847726</xdr:colOff>
      <xdr:row>65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2624D8-F915-499D-B014-E36B2690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1" y="10776584"/>
          <a:ext cx="8450580" cy="3491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FED7-230D-4B58-AAA7-A3F317B94841}">
  <dimension ref="A1:K54"/>
  <sheetViews>
    <sheetView tabSelected="1" workbookViewId="0">
      <selection activeCell="I9" sqref="I9"/>
    </sheetView>
  </sheetViews>
  <sheetFormatPr defaultRowHeight="14.4" x14ac:dyDescent="0.3"/>
  <cols>
    <col min="1" max="1" width="37.109375" customWidth="1"/>
    <col min="2" max="2" width="22.109375" style="86" bestFit="1" customWidth="1"/>
    <col min="3" max="4" width="22.109375" style="86" customWidth="1"/>
    <col min="5" max="5" width="21.6640625" customWidth="1"/>
    <col min="6" max="6" width="21.33203125" style="2" bestFit="1" customWidth="1"/>
    <col min="7" max="7" width="17.6640625" customWidth="1"/>
    <col min="8" max="8" width="5.5546875" customWidth="1"/>
    <col min="9" max="9" width="8.88671875" style="4"/>
    <col min="10" max="10" width="14.5546875" customWidth="1"/>
    <col min="11" max="11" width="20.44140625" style="2" customWidth="1"/>
    <col min="12" max="12" width="34.88671875" customWidth="1"/>
    <col min="14" max="14" width="18.33203125" customWidth="1"/>
  </cols>
  <sheetData>
    <row r="1" spans="1:1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6.4" thickBot="1" x14ac:dyDescent="0.55000000000000004">
      <c r="A2" s="3"/>
      <c r="B2" s="3"/>
      <c r="C2" s="3"/>
      <c r="D2" s="3"/>
      <c r="E2" s="3"/>
      <c r="F2" s="3"/>
      <c r="G2" s="3"/>
    </row>
    <row r="3" spans="1:11" ht="26.4" thickBot="1" x14ac:dyDescent="0.55000000000000004">
      <c r="A3" s="3"/>
      <c r="B3" s="3"/>
      <c r="C3" s="3"/>
      <c r="D3" s="3"/>
      <c r="E3" s="3"/>
      <c r="F3" s="3"/>
      <c r="G3" s="3"/>
      <c r="H3" s="5" t="s">
        <v>1</v>
      </c>
      <c r="I3" s="6"/>
      <c r="J3" s="7"/>
      <c r="K3" s="8"/>
    </row>
    <row r="4" spans="1:11" ht="18.600000000000001" thickBot="1" x14ac:dyDescent="0.4">
      <c r="A4" s="9" t="s">
        <v>2</v>
      </c>
      <c r="B4" s="10"/>
      <c r="C4" s="10"/>
      <c r="D4" s="10"/>
      <c r="E4" s="10"/>
      <c r="F4" s="11"/>
      <c r="H4" s="12" t="s">
        <v>3</v>
      </c>
      <c r="I4" s="13"/>
      <c r="J4" s="14">
        <v>300000</v>
      </c>
      <c r="K4" s="8"/>
    </row>
    <row r="5" spans="1:11" ht="18" x14ac:dyDescent="0.35">
      <c r="A5" s="15"/>
      <c r="B5" s="16" t="s">
        <v>4</v>
      </c>
      <c r="C5" s="16" t="s">
        <v>5</v>
      </c>
      <c r="D5" s="16" t="s">
        <v>6</v>
      </c>
      <c r="E5" s="16" t="s">
        <v>7</v>
      </c>
      <c r="F5" s="17" t="s">
        <v>8</v>
      </c>
      <c r="H5" s="12" t="s">
        <v>9</v>
      </c>
      <c r="I5" s="13"/>
      <c r="J5" s="14">
        <v>120000</v>
      </c>
      <c r="K5" s="8"/>
    </row>
    <row r="6" spans="1:11" ht="18" x14ac:dyDescent="0.35">
      <c r="A6" s="18" t="s">
        <v>10</v>
      </c>
      <c r="B6" s="19">
        <v>968000</v>
      </c>
      <c r="C6" s="19">
        <v>80000</v>
      </c>
      <c r="D6" s="19">
        <v>968000</v>
      </c>
      <c r="E6" s="20">
        <v>-916748.48</v>
      </c>
      <c r="F6" s="21">
        <f>SUM(D6+E6)</f>
        <v>51251.520000000019</v>
      </c>
      <c r="H6" s="12" t="s">
        <v>11</v>
      </c>
      <c r="I6" s="13"/>
      <c r="J6" s="14">
        <v>175000</v>
      </c>
      <c r="K6" s="8"/>
    </row>
    <row r="7" spans="1:11" ht="18" x14ac:dyDescent="0.35">
      <c r="A7" s="18" t="s">
        <v>12</v>
      </c>
      <c r="B7" s="19">
        <v>6426946</v>
      </c>
      <c r="C7" s="19">
        <v>478320.42</v>
      </c>
      <c r="D7" s="19">
        <v>6905266.4199999999</v>
      </c>
      <c r="E7" s="20">
        <v>-5403630.9500000002</v>
      </c>
      <c r="F7" s="21">
        <f>SUM(D7+E7)</f>
        <v>1501635.4699999997</v>
      </c>
      <c r="H7" s="12" t="s">
        <v>13</v>
      </c>
      <c r="I7" s="13"/>
      <c r="J7" s="14">
        <v>15000</v>
      </c>
      <c r="K7" s="8"/>
    </row>
    <row r="8" spans="1:11" ht="18.600000000000001" thickBot="1" x14ac:dyDescent="0.4">
      <c r="A8" s="18" t="s">
        <v>14</v>
      </c>
      <c r="B8" s="19">
        <v>12994980</v>
      </c>
      <c r="C8" s="19">
        <v>0</v>
      </c>
      <c r="D8" s="19">
        <f t="shared" ref="D8:D10" si="0">SUM(B8+C8)</f>
        <v>12994980</v>
      </c>
      <c r="E8" s="20">
        <v>-12392956</v>
      </c>
      <c r="F8" s="21">
        <f>SUM(D8+E8)</f>
        <v>602024</v>
      </c>
      <c r="H8" s="22" t="s">
        <v>15</v>
      </c>
      <c r="I8" s="23"/>
      <c r="J8" s="24">
        <f>SUM(J4:J7)</f>
        <v>610000</v>
      </c>
    </row>
    <row r="9" spans="1:11" ht="18" x14ac:dyDescent="0.35">
      <c r="A9" s="18" t="s">
        <v>16</v>
      </c>
      <c r="B9" s="19">
        <v>969035.25</v>
      </c>
      <c r="C9" s="19">
        <v>0</v>
      </c>
      <c r="D9" s="19">
        <f t="shared" si="0"/>
        <v>969035.25</v>
      </c>
      <c r="E9" s="20">
        <v>-969035.25</v>
      </c>
      <c r="F9" s="21">
        <v>0</v>
      </c>
    </row>
    <row r="10" spans="1:11" ht="18" x14ac:dyDescent="0.35">
      <c r="A10" s="25" t="s">
        <v>17</v>
      </c>
      <c r="B10" s="26">
        <v>0</v>
      </c>
      <c r="C10" s="26">
        <v>0</v>
      </c>
      <c r="D10" s="26">
        <f t="shared" si="0"/>
        <v>0</v>
      </c>
      <c r="E10" s="27">
        <v>-2006.8</v>
      </c>
      <c r="F10" s="28">
        <v>24000</v>
      </c>
    </row>
    <row r="11" spans="1:11" ht="18" x14ac:dyDescent="0.35">
      <c r="A11" s="25" t="s">
        <v>18</v>
      </c>
      <c r="B11" s="26">
        <v>0</v>
      </c>
      <c r="C11" s="26">
        <v>0</v>
      </c>
      <c r="D11" s="26">
        <v>1500000</v>
      </c>
      <c r="E11" s="27">
        <v>0</v>
      </c>
      <c r="F11" s="20">
        <v>1500000</v>
      </c>
    </row>
    <row r="12" spans="1:11" ht="18" x14ac:dyDescent="0.35">
      <c r="A12" s="25" t="s">
        <v>19</v>
      </c>
      <c r="B12" s="26">
        <v>70000</v>
      </c>
      <c r="C12" s="26">
        <v>0</v>
      </c>
      <c r="D12" s="26">
        <v>70000</v>
      </c>
      <c r="E12" s="27">
        <v>0</v>
      </c>
      <c r="F12" s="20">
        <v>70000</v>
      </c>
    </row>
    <row r="13" spans="1:11" ht="18.600000000000001" thickBot="1" x14ac:dyDescent="0.4">
      <c r="A13" s="29" t="s">
        <v>15</v>
      </c>
      <c r="B13" s="30">
        <f>SUM(B6:B12)</f>
        <v>21428961.25</v>
      </c>
      <c r="C13" s="30">
        <f>SUM(C6:C12)</f>
        <v>558320.41999999993</v>
      </c>
      <c r="D13" s="30">
        <f>SUM(D6:D12)</f>
        <v>23407281.670000002</v>
      </c>
      <c r="E13" s="30">
        <f>SUM(E6:E12)</f>
        <v>-19684377.48</v>
      </c>
      <c r="F13" s="31">
        <f>SUM(F6:F12)</f>
        <v>3748910.9899999998</v>
      </c>
    </row>
    <row r="14" spans="1:11" ht="18" x14ac:dyDescent="0.35">
      <c r="A14" s="32"/>
      <c r="B14" s="33"/>
      <c r="C14" s="33"/>
      <c r="D14" s="33"/>
      <c r="E14" s="34"/>
      <c r="F14" s="34"/>
    </row>
    <row r="15" spans="1:11" ht="15.6" x14ac:dyDescent="0.3">
      <c r="A15" s="35"/>
      <c r="B15" s="36"/>
      <c r="C15" s="36"/>
      <c r="D15" s="36"/>
      <c r="E15" s="37"/>
      <c r="F15" s="37"/>
    </row>
    <row r="16" spans="1:11" ht="16.2" thickBot="1" x14ac:dyDescent="0.35">
      <c r="A16" s="35"/>
      <c r="B16" s="36"/>
      <c r="C16" s="36"/>
      <c r="D16" s="36"/>
      <c r="E16" s="37"/>
      <c r="F16" s="37"/>
    </row>
    <row r="17" spans="1:10" ht="18" x14ac:dyDescent="0.35">
      <c r="A17" s="38" t="s">
        <v>20</v>
      </c>
      <c r="B17" s="39"/>
      <c r="C17" s="40"/>
      <c r="D17" s="41" t="s">
        <v>21</v>
      </c>
      <c r="E17" s="42"/>
      <c r="F17" s="43"/>
      <c r="G17" s="44"/>
      <c r="H17" s="43"/>
      <c r="I17" s="45"/>
    </row>
    <row r="18" spans="1:10" ht="18" x14ac:dyDescent="0.35">
      <c r="A18" s="46"/>
      <c r="B18" s="47" t="s">
        <v>22</v>
      </c>
      <c r="C18" s="48"/>
      <c r="D18" s="49">
        <v>1295387.18</v>
      </c>
      <c r="E18" s="50" t="s">
        <v>23</v>
      </c>
      <c r="F18"/>
      <c r="G18" s="4"/>
      <c r="I18" s="51"/>
    </row>
    <row r="19" spans="1:10" ht="18" x14ac:dyDescent="0.35">
      <c r="A19" s="18" t="s">
        <v>24</v>
      </c>
      <c r="B19" s="52">
        <v>14156.71</v>
      </c>
      <c r="C19" s="53"/>
      <c r="D19" s="49">
        <v>500000</v>
      </c>
      <c r="E19" s="50" t="s">
        <v>25</v>
      </c>
      <c r="F19"/>
      <c r="G19" s="4"/>
      <c r="I19" s="51"/>
    </row>
    <row r="20" spans="1:10" ht="18" x14ac:dyDescent="0.35">
      <c r="A20" s="18" t="s">
        <v>26</v>
      </c>
      <c r="B20" s="54">
        <f>D24</f>
        <v>2046954.18</v>
      </c>
      <c r="C20" s="55"/>
      <c r="D20" s="49">
        <v>50000</v>
      </c>
      <c r="E20" s="50" t="s">
        <v>27</v>
      </c>
      <c r="F20"/>
      <c r="G20" s="4"/>
      <c r="I20" s="51"/>
    </row>
    <row r="21" spans="1:10" ht="18" x14ac:dyDescent="0.35">
      <c r="A21" s="18" t="s">
        <v>28</v>
      </c>
      <c r="B21" s="52">
        <v>30000</v>
      </c>
      <c r="C21" s="53"/>
      <c r="D21" s="56">
        <v>40000</v>
      </c>
      <c r="E21" s="57" t="s">
        <v>29</v>
      </c>
      <c r="F21"/>
      <c r="G21" s="4"/>
      <c r="I21" s="51"/>
    </row>
    <row r="22" spans="1:10" ht="18.600000000000001" thickBot="1" x14ac:dyDescent="0.4">
      <c r="A22" s="29" t="s">
        <v>15</v>
      </c>
      <c r="B22" s="58">
        <f>SUM(B19:B21)</f>
        <v>2091110.89</v>
      </c>
      <c r="C22" s="48"/>
      <c r="D22" s="56">
        <v>46317</v>
      </c>
      <c r="E22" s="57" t="s">
        <v>30</v>
      </c>
      <c r="F22"/>
      <c r="G22" s="4"/>
      <c r="I22" s="51"/>
    </row>
    <row r="23" spans="1:10" ht="18" x14ac:dyDescent="0.35">
      <c r="A23" s="32"/>
      <c r="B23" s="33"/>
      <c r="C23" s="48"/>
      <c r="D23" s="59">
        <v>115250</v>
      </c>
      <c r="E23" s="60" t="s">
        <v>31</v>
      </c>
      <c r="F23" s="61"/>
      <c r="G23" s="62"/>
      <c r="H23" s="61"/>
      <c r="I23" s="63"/>
    </row>
    <row r="24" spans="1:10" ht="18" x14ac:dyDescent="0.35">
      <c r="A24" s="32"/>
      <c r="B24" s="33"/>
      <c r="C24" s="48"/>
      <c r="D24" s="64">
        <f>SUM(D18:D23)</f>
        <v>2046954.18</v>
      </c>
      <c r="E24" s="65"/>
      <c r="F24" s="66"/>
      <c r="G24" s="67"/>
      <c r="H24" s="66"/>
      <c r="I24" s="68"/>
    </row>
    <row r="25" spans="1:10" ht="18.600000000000001" thickBot="1" x14ac:dyDescent="0.4">
      <c r="B25" s="2"/>
      <c r="C25" s="69"/>
      <c r="D25" s="69"/>
      <c r="F25" s="34"/>
      <c r="G25" s="70"/>
    </row>
    <row r="26" spans="1:10" ht="18" x14ac:dyDescent="0.35">
      <c r="A26" s="71" t="s">
        <v>32</v>
      </c>
      <c r="B26" s="72"/>
      <c r="C26" s="40"/>
      <c r="D26" s="40"/>
      <c r="F26"/>
    </row>
    <row r="27" spans="1:10" ht="18" x14ac:dyDescent="0.35">
      <c r="A27" s="18" t="s">
        <v>33</v>
      </c>
      <c r="B27" s="73">
        <v>-3748910.99</v>
      </c>
      <c r="C27" s="74"/>
      <c r="D27" s="74"/>
      <c r="F27"/>
      <c r="I27" s="75"/>
      <c r="J27" s="76"/>
    </row>
    <row r="28" spans="1:10" ht="18" x14ac:dyDescent="0.35">
      <c r="A28" s="18" t="s">
        <v>34</v>
      </c>
      <c r="B28" s="77">
        <f>B22</f>
        <v>2091110.89</v>
      </c>
      <c r="C28" s="53"/>
      <c r="D28" s="53"/>
      <c r="F28"/>
      <c r="I28" s="75"/>
      <c r="J28" s="76"/>
    </row>
    <row r="29" spans="1:10" ht="18.600000000000001" thickBot="1" x14ac:dyDescent="0.4">
      <c r="A29" s="78" t="s">
        <v>35</v>
      </c>
      <c r="B29" s="79">
        <f>SUM(B27:B28)</f>
        <v>-1657800.1000000003</v>
      </c>
      <c r="C29" s="33"/>
      <c r="D29" s="33"/>
      <c r="F29"/>
      <c r="I29" s="75"/>
      <c r="J29" s="76"/>
    </row>
    <row r="30" spans="1:10" ht="18" x14ac:dyDescent="0.35">
      <c r="A30" s="70"/>
      <c r="B30" s="33"/>
      <c r="C30" s="33"/>
      <c r="D30" s="33"/>
      <c r="I30" s="75"/>
      <c r="J30" s="76"/>
    </row>
    <row r="31" spans="1:10" ht="18.600000000000001" thickBot="1" x14ac:dyDescent="0.4">
      <c r="A31" s="70"/>
      <c r="B31" s="33"/>
      <c r="C31" s="33"/>
      <c r="D31" s="33"/>
      <c r="F31" s="41" t="s">
        <v>36</v>
      </c>
      <c r="G31" s="42"/>
      <c r="I31" s="75"/>
      <c r="J31" s="76"/>
    </row>
    <row r="32" spans="1:10" ht="18" x14ac:dyDescent="0.35">
      <c r="A32" s="80" t="s">
        <v>37</v>
      </c>
      <c r="B32" s="81"/>
      <c r="C32" s="40"/>
      <c r="D32" s="40"/>
      <c r="E32" s="70"/>
      <c r="F32" s="56">
        <v>500000</v>
      </c>
      <c r="G32" s="70" t="s">
        <v>38</v>
      </c>
      <c r="I32" s="75"/>
      <c r="J32" s="76"/>
    </row>
    <row r="33" spans="1:10" ht="18" x14ac:dyDescent="0.35">
      <c r="A33" s="82" t="s">
        <v>39</v>
      </c>
      <c r="B33" s="54">
        <f>F38</f>
        <v>1010000</v>
      </c>
      <c r="C33" s="83"/>
      <c r="D33" s="83"/>
      <c r="E33" s="70"/>
      <c r="F33" s="56">
        <v>250000</v>
      </c>
      <c r="G33" s="70" t="s">
        <v>40</v>
      </c>
      <c r="H33" s="84"/>
      <c r="I33" s="75"/>
      <c r="J33" s="76"/>
    </row>
    <row r="34" spans="1:10" ht="18.600000000000001" thickBot="1" x14ac:dyDescent="0.4">
      <c r="A34" s="78" t="s">
        <v>41</v>
      </c>
      <c r="B34" s="85">
        <v>1500000</v>
      </c>
      <c r="C34" s="76"/>
      <c r="D34" s="76"/>
      <c r="E34" s="70"/>
      <c r="F34" s="56">
        <v>100000</v>
      </c>
      <c r="G34" s="70" t="s">
        <v>42</v>
      </c>
    </row>
    <row r="35" spans="1:10" ht="18" x14ac:dyDescent="0.35">
      <c r="C35" s="76"/>
      <c r="D35" s="76"/>
      <c r="E35" s="70"/>
      <c r="F35" s="56">
        <v>25000</v>
      </c>
      <c r="G35" s="70" t="s">
        <v>43</v>
      </c>
    </row>
    <row r="36" spans="1:10" ht="18" x14ac:dyDescent="0.35">
      <c r="B36" s="87"/>
      <c r="C36" s="87"/>
      <c r="D36" s="87"/>
      <c r="E36" s="70"/>
      <c r="F36" s="56">
        <v>35000</v>
      </c>
      <c r="G36" s="70" t="s">
        <v>44</v>
      </c>
    </row>
    <row r="37" spans="1:10" ht="18" x14ac:dyDescent="0.35">
      <c r="B37"/>
      <c r="C37"/>
      <c r="D37"/>
      <c r="E37" s="70"/>
      <c r="F37" s="56">
        <v>100000</v>
      </c>
      <c r="G37" s="70" t="s">
        <v>45</v>
      </c>
    </row>
    <row r="38" spans="1:10" ht="18" x14ac:dyDescent="0.35">
      <c r="B38"/>
      <c r="C38"/>
      <c r="D38"/>
      <c r="E38" s="70"/>
      <c r="F38" s="88">
        <f>SUM(F32:F37)</f>
        <v>1010000</v>
      </c>
      <c r="G38" s="61"/>
    </row>
    <row r="39" spans="1:10" ht="18" x14ac:dyDescent="0.35">
      <c r="B39"/>
      <c r="C39"/>
      <c r="D39"/>
      <c r="E39" s="70"/>
    </row>
    <row r="40" spans="1:10" ht="18" x14ac:dyDescent="0.35">
      <c r="A40" s="70"/>
      <c r="B40" s="89"/>
      <c r="C40" s="89"/>
      <c r="D40" s="89"/>
    </row>
    <row r="41" spans="1:10" ht="18" x14ac:dyDescent="0.35">
      <c r="A41" s="70"/>
      <c r="B41" s="89"/>
      <c r="C41" s="89"/>
      <c r="D41" s="89"/>
    </row>
    <row r="42" spans="1:10" ht="18" x14ac:dyDescent="0.35">
      <c r="A42" s="75"/>
      <c r="B42" s="90"/>
      <c r="C42" s="90"/>
      <c r="D42" s="90"/>
      <c r="E42" s="75"/>
    </row>
    <row r="43" spans="1:10" ht="18" x14ac:dyDescent="0.35">
      <c r="A43" s="91"/>
      <c r="B43" s="91"/>
      <c r="C43" s="91"/>
      <c r="D43" s="91"/>
      <c r="E43" s="75"/>
      <c r="F43" s="90"/>
      <c r="G43" s="75"/>
    </row>
    <row r="44" spans="1:10" ht="18" x14ac:dyDescent="0.35">
      <c r="A44" s="91"/>
      <c r="B44" s="91"/>
      <c r="C44" s="91"/>
      <c r="D44" s="91"/>
      <c r="E44" s="75"/>
      <c r="F44" s="92"/>
      <c r="G44" s="75"/>
      <c r="H44" s="4"/>
    </row>
    <row r="45" spans="1:10" ht="18" x14ac:dyDescent="0.35">
      <c r="A45" s="91"/>
      <c r="B45" s="91"/>
      <c r="C45" s="91"/>
      <c r="D45" s="91"/>
      <c r="E45" s="75"/>
      <c r="F45" s="92"/>
      <c r="G45" s="75"/>
      <c r="H45" s="4"/>
    </row>
    <row r="46" spans="1:10" ht="18" x14ac:dyDescent="0.35">
      <c r="A46" s="91"/>
      <c r="B46" s="91"/>
      <c r="C46" s="91"/>
      <c r="D46" s="91"/>
      <c r="E46" s="75"/>
      <c r="F46" s="92"/>
      <c r="G46" s="75"/>
      <c r="H46" s="4"/>
    </row>
    <row r="47" spans="1:10" ht="18" x14ac:dyDescent="0.35">
      <c r="A47" s="75"/>
      <c r="B47" s="93"/>
      <c r="C47" s="93"/>
      <c r="D47" s="93"/>
      <c r="E47" s="75"/>
      <c r="F47" s="92"/>
      <c r="G47" s="75"/>
      <c r="H47" s="4"/>
    </row>
    <row r="48" spans="1:10" ht="18" x14ac:dyDescent="0.35">
      <c r="A48" s="4"/>
      <c r="B48" s="94"/>
      <c r="C48" s="94"/>
      <c r="D48" s="94"/>
      <c r="E48" s="4"/>
      <c r="F48" s="92"/>
      <c r="G48" s="75"/>
      <c r="H48" s="4"/>
    </row>
    <row r="49" spans="1:11" x14ac:dyDescent="0.3">
      <c r="A49" s="4"/>
      <c r="B49" s="94"/>
      <c r="C49" s="94"/>
      <c r="D49" s="94"/>
      <c r="E49" s="4"/>
      <c r="F49" s="95"/>
      <c r="G49" s="4"/>
      <c r="H49" s="4"/>
    </row>
    <row r="50" spans="1:11" s="97" customFormat="1" ht="18" x14ac:dyDescent="0.35">
      <c r="A50" s="96"/>
      <c r="B50" s="89"/>
      <c r="C50" s="89"/>
      <c r="D50" s="89"/>
      <c r="E50" s="70"/>
      <c r="F50" s="95"/>
      <c r="G50" s="4"/>
      <c r="H50" s="4"/>
      <c r="I50" s="4"/>
      <c r="J50"/>
      <c r="K50" s="2"/>
    </row>
    <row r="51" spans="1:11" ht="18" x14ac:dyDescent="0.35">
      <c r="A51" s="84"/>
      <c r="F51" s="98"/>
      <c r="G51" s="70"/>
      <c r="H51" s="4"/>
      <c r="K51" s="99"/>
    </row>
    <row r="52" spans="1:11" ht="18" x14ac:dyDescent="0.35">
      <c r="A52" s="84"/>
      <c r="H52" s="97"/>
      <c r="I52" s="100"/>
      <c r="J52" s="97"/>
    </row>
    <row r="53" spans="1:11" ht="18" x14ac:dyDescent="0.35">
      <c r="A53" s="70"/>
    </row>
    <row r="54" spans="1:11" ht="15.6" x14ac:dyDescent="0.3">
      <c r="A54" s="97"/>
    </row>
  </sheetData>
  <mergeCells count="6">
    <mergeCell ref="A1:I1"/>
    <mergeCell ref="H3:J3"/>
    <mergeCell ref="A4:F4"/>
    <mergeCell ref="A17:B17"/>
    <mergeCell ref="A26:B26"/>
    <mergeCell ref="A32:B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Mott</dc:creator>
  <cp:lastModifiedBy>Shelly Mott</cp:lastModifiedBy>
  <dcterms:created xsi:type="dcterms:W3CDTF">2026-02-09T21:38:06Z</dcterms:created>
  <dcterms:modified xsi:type="dcterms:W3CDTF">2026-02-09T21:39:56Z</dcterms:modified>
</cp:coreProperties>
</file>